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2022" sheetId="2" r:id="rId1"/>
  </sheets>
  <calcPr calcId="162913"/>
</workbook>
</file>

<file path=xl/calcChain.xml><?xml version="1.0" encoding="utf-8"?>
<calcChain xmlns="http://schemas.openxmlformats.org/spreadsheetml/2006/main">
  <c r="D19" i="2" l="1"/>
  <c r="C6" i="2"/>
  <c r="D18" i="2" l="1"/>
  <c r="D32" i="2"/>
  <c r="D23" i="2"/>
  <c r="D20" i="2"/>
  <c r="D12" i="2"/>
  <c r="D11" i="2"/>
  <c r="D10" i="2"/>
  <c r="D9" i="2"/>
  <c r="D8" i="2"/>
  <c r="D5" i="2"/>
  <c r="D28" i="2" l="1"/>
  <c r="D21" i="2"/>
  <c r="D16" i="2"/>
  <c r="D34" i="2" l="1"/>
  <c r="D35" i="2" s="1"/>
</calcChain>
</file>

<file path=xl/sharedStrings.xml><?xml version="1.0" encoding="utf-8"?>
<sst xmlns="http://schemas.openxmlformats.org/spreadsheetml/2006/main" count="55" uniqueCount="52">
  <si>
    <t>№</t>
  </si>
  <si>
    <t>Наименование  работ</t>
  </si>
  <si>
    <t>Примечание</t>
  </si>
  <si>
    <t>план, за период/год</t>
  </si>
  <si>
    <t>Расходы на юр.лицо (НП)</t>
  </si>
  <si>
    <t>Бухгалтерские услуги</t>
  </si>
  <si>
    <t xml:space="preserve">Доступ к программным продуктам и их обслуживание </t>
  </si>
  <si>
    <t>Контур, Диадок</t>
  </si>
  <si>
    <t>Банковские услуги</t>
  </si>
  <si>
    <t>рко,банк-клиент</t>
  </si>
  <si>
    <t>Административные расходы</t>
  </si>
  <si>
    <t>почта,канцтовары,картридж и тп</t>
  </si>
  <si>
    <t>Услуги делопроизводителя (ГПХ)</t>
  </si>
  <si>
    <t>Компенсация расходов директору</t>
  </si>
  <si>
    <t>Расходы на сотовую связь</t>
  </si>
  <si>
    <t>Налог на землю</t>
  </si>
  <si>
    <t>земля под трансформатор ,6м2</t>
  </si>
  <si>
    <t>Юридические услуги</t>
  </si>
  <si>
    <t>ИТОГО:</t>
  </si>
  <si>
    <t>Уборка территории поселка</t>
  </si>
  <si>
    <t>Вывоз бытового мусора с территории поселка (контейнер 8 куб.)</t>
  </si>
  <si>
    <t>Услуги РРО  на вывоз мусора ТБО (контейнер 1куб.)</t>
  </si>
  <si>
    <t>Механизированная уборка  от снега подъездной дороги и внутриплощадочных дорог поселка</t>
  </si>
  <si>
    <t>Благоустройство территории поселка</t>
  </si>
  <si>
    <t>Покос травы в весенне-летний- осенний период</t>
  </si>
  <si>
    <t>Обслуживание электросетей (ГПХ)</t>
  </si>
  <si>
    <t xml:space="preserve">Ямочный ремонт и обслуживание дорожного полотна </t>
  </si>
  <si>
    <t>Покупка материалов</t>
  </si>
  <si>
    <t xml:space="preserve">Непредвиденные затраты </t>
  </si>
  <si>
    <t xml:space="preserve">     </t>
  </si>
  <si>
    <t>ВСЕГО:</t>
  </si>
  <si>
    <t>площадь</t>
  </si>
  <si>
    <t>Расходы (руб.)</t>
  </si>
  <si>
    <t>в месяц</t>
  </si>
  <si>
    <t>НДФЛ и Страховые взносы по договорам ГПХ БУ и ДП</t>
  </si>
  <si>
    <t>(ведение реестра собственников,архив,формирование документов для суда,юристов,поддержка хоздеятельности АС)</t>
  </si>
  <si>
    <t xml:space="preserve">Техподдержка сайте </t>
  </si>
  <si>
    <t>ноябрь - март (6000 рублей за 1 раз)-12 недель</t>
  </si>
  <si>
    <t>Затраты по электроэнергии, связанных  с уличным освещением  поселка и потери ээ</t>
  </si>
  <si>
    <t>Покупка расходных материалов для ландшафных работ, в том числе покупка плодородной земли,организация суботника</t>
  </si>
  <si>
    <t>перерасход</t>
  </si>
  <si>
    <t>Смета затрат на период с 01 мая 2023 г. по 01 мая 2024 г.   (АС "ШИШАИХА")</t>
  </si>
  <si>
    <t>договор1 м3=1123,14 *52 субботы год</t>
  </si>
  <si>
    <t xml:space="preserve">договор 17 контейнеров  ( 1 контейнер в месяц с октября по апрель, и 2 контейнера в месяц с мая по сентябрь) </t>
  </si>
  <si>
    <t>600 руб за 1 сотку ( 20 сот *600 руб)*4 месяца</t>
  </si>
  <si>
    <t xml:space="preserve"> изменения в учредительные документы,госпошлины (в тч по суду),нотариу, услуги адвоката и юриста</t>
  </si>
  <si>
    <t>телефон дежурного(400 р),шлагбаум(150 р) и видеонаблюдение(150 р)</t>
  </si>
  <si>
    <t>снятие и передача показаний,ТО  обслуживание сетей</t>
  </si>
  <si>
    <t xml:space="preserve">Тематические коллективные мероприятия </t>
  </si>
  <si>
    <t>проведение культурно-массовых мероприятий</t>
  </si>
  <si>
    <t>Ремонт коммуникаций и сооружений,земельный налог,аренда дорог</t>
  </si>
  <si>
    <t xml:space="preserve"> текущий ремонт поолотна и бордюров, отсыпка разделительной полосы центр дороги , отсыпка щебнем ям на второй полосе центральной дороги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</si>
</sst>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3"/>
      <name val="Arial Cyr"/>
      <charset val="204"/>
    </font>
    <font>
      <b/>
      <sz val="13"/>
      <name val="Arial Cyr"/>
      <charset val="204"/>
    </font>
    <font>
      <sz val="13"/>
      <color theme="1"/>
      <name val="Arial Cyr"/>
      <charset val="204"/>
    </font>
    <font>
      <b/>
      <sz val="13"/>
      <color theme="1"/>
      <name val="Arial Cyr"/>
      <charset val="204"/>
    </font>
    <font>
      <b/>
      <sz val="13"/>
      <color rgb="FFFF0000"/>
      <name val="Arial Cyr"/>
      <charset val="204"/>
    </font>
    <font>
      <sz val="12"/>
      <name val="Arial Cyr"/>
      <charset val="204"/>
    </font>
    <font>
      <sz val="13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0" fillId="0" borderId="2" xfId="0" applyBorder="1"/>
    <xf numFmtId="0" fontId="6" fillId="0" borderId="2" xfId="0" applyFont="1" applyBorder="1"/>
    <xf numFmtId="0" fontId="8" fillId="0" borderId="0" xfId="0" applyFont="1"/>
    <xf numFmtId="4" fontId="9" fillId="0" borderId="2" xfId="0" applyNumberFormat="1" applyFont="1" applyBorder="1" applyAlignment="1">
      <alignment horizontal="center"/>
    </xf>
    <xf numFmtId="4" fontId="10" fillId="4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wrapText="1"/>
    </xf>
    <xf numFmtId="0" fontId="1" fillId="4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16" workbookViewId="0">
      <selection activeCell="D35" sqref="D35"/>
    </sheetView>
  </sheetViews>
  <sheetFormatPr defaultRowHeight="15" x14ac:dyDescent="0.25"/>
  <cols>
    <col min="1" max="1" width="3.85546875" bestFit="1" customWidth="1"/>
    <col min="2" max="2" width="62.28515625" bestFit="1" customWidth="1"/>
    <col min="3" max="3" width="11.7109375" bestFit="1" customWidth="1"/>
    <col min="4" max="4" width="18" customWidth="1"/>
    <col min="5" max="5" width="47.85546875" customWidth="1"/>
  </cols>
  <sheetData>
    <row r="1" spans="1:5" ht="24.75" customHeight="1" x14ac:dyDescent="0.25">
      <c r="A1" s="1">
        <v>12</v>
      </c>
      <c r="B1" s="66" t="s">
        <v>41</v>
      </c>
      <c r="C1" s="66"/>
      <c r="D1" s="66"/>
      <c r="E1" s="66"/>
    </row>
    <row r="2" spans="1:5" ht="16.5" x14ac:dyDescent="0.25">
      <c r="A2" s="67" t="s">
        <v>0</v>
      </c>
      <c r="B2" s="69" t="s">
        <v>1</v>
      </c>
      <c r="C2" s="70" t="s">
        <v>32</v>
      </c>
      <c r="D2" s="70"/>
      <c r="E2" s="71" t="s">
        <v>2</v>
      </c>
    </row>
    <row r="3" spans="1:5" ht="42.75" customHeight="1" x14ac:dyDescent="0.25">
      <c r="A3" s="68"/>
      <c r="B3" s="69"/>
      <c r="C3" s="2" t="s">
        <v>33</v>
      </c>
      <c r="D3" s="2" t="s">
        <v>3</v>
      </c>
      <c r="E3" s="72"/>
    </row>
    <row r="4" spans="1:5" ht="16.5" x14ac:dyDescent="0.25">
      <c r="A4" s="3"/>
      <c r="B4" s="56" t="s">
        <v>4</v>
      </c>
      <c r="C4" s="56"/>
      <c r="D4" s="56"/>
      <c r="E4" s="56"/>
    </row>
    <row r="5" spans="1:5" ht="16.5" x14ac:dyDescent="0.25">
      <c r="A5" s="3">
        <v>1</v>
      </c>
      <c r="B5" s="4" t="s">
        <v>5</v>
      </c>
      <c r="C5" s="5">
        <v>5000</v>
      </c>
      <c r="D5" s="6">
        <f>A1*C5</f>
        <v>60000</v>
      </c>
      <c r="E5" s="7"/>
    </row>
    <row r="6" spans="1:5" ht="33" x14ac:dyDescent="0.25">
      <c r="A6" s="3">
        <v>2</v>
      </c>
      <c r="B6" s="4" t="s">
        <v>34</v>
      </c>
      <c r="C6" s="5">
        <f>(5000)*30%+(5000)*13%</f>
        <v>2150</v>
      </c>
      <c r="D6" s="6">
        <v>25800</v>
      </c>
      <c r="E6" s="7"/>
    </row>
    <row r="7" spans="1:5" ht="16.5" x14ac:dyDescent="0.25">
      <c r="A7" s="3">
        <v>3</v>
      </c>
      <c r="B7" s="4" t="s">
        <v>6</v>
      </c>
      <c r="C7" s="5"/>
      <c r="D7" s="6">
        <v>18000</v>
      </c>
      <c r="E7" s="7" t="s">
        <v>7</v>
      </c>
    </row>
    <row r="8" spans="1:5" ht="16.5" x14ac:dyDescent="0.25">
      <c r="A8" s="3">
        <v>4</v>
      </c>
      <c r="B8" s="4" t="s">
        <v>8</v>
      </c>
      <c r="C8" s="5">
        <v>600</v>
      </c>
      <c r="D8" s="6">
        <f>A1*C8</f>
        <v>7200</v>
      </c>
      <c r="E8" s="8" t="s">
        <v>9</v>
      </c>
    </row>
    <row r="9" spans="1:5" ht="16.5" x14ac:dyDescent="0.25">
      <c r="A9" s="3">
        <v>5</v>
      </c>
      <c r="B9" s="4" t="s">
        <v>10</v>
      </c>
      <c r="C9" s="5">
        <v>1310</v>
      </c>
      <c r="D9" s="6">
        <f>A1*C9</f>
        <v>15720</v>
      </c>
      <c r="E9" s="8" t="s">
        <v>11</v>
      </c>
    </row>
    <row r="10" spans="1:5" ht="73.5" customHeight="1" x14ac:dyDescent="0.25">
      <c r="A10" s="3">
        <v>6</v>
      </c>
      <c r="B10" s="4" t="s">
        <v>12</v>
      </c>
      <c r="C10" s="5">
        <v>2160</v>
      </c>
      <c r="D10" s="6">
        <f>A1*C10</f>
        <v>25920</v>
      </c>
      <c r="E10" s="8" t="s">
        <v>35</v>
      </c>
    </row>
    <row r="11" spans="1:5" ht="16.5" x14ac:dyDescent="0.25">
      <c r="A11" s="3">
        <v>7</v>
      </c>
      <c r="B11" s="4" t="s">
        <v>13</v>
      </c>
      <c r="C11" s="5">
        <v>15000</v>
      </c>
      <c r="D11" s="6">
        <f>A1*C11</f>
        <v>180000</v>
      </c>
      <c r="E11" s="2"/>
    </row>
    <row r="12" spans="1:5" ht="49.5" x14ac:dyDescent="0.25">
      <c r="A12" s="3">
        <v>8</v>
      </c>
      <c r="B12" s="4" t="s">
        <v>14</v>
      </c>
      <c r="C12" s="5">
        <v>700</v>
      </c>
      <c r="D12" s="6">
        <f>A1*C12</f>
        <v>8400</v>
      </c>
      <c r="E12" s="8" t="s">
        <v>46</v>
      </c>
    </row>
    <row r="13" spans="1:5" ht="16.5" x14ac:dyDescent="0.25">
      <c r="A13" s="3">
        <v>9</v>
      </c>
      <c r="B13" s="4" t="s">
        <v>15</v>
      </c>
      <c r="C13" s="8"/>
      <c r="D13" s="6">
        <v>320</v>
      </c>
      <c r="E13" s="8" t="s">
        <v>16</v>
      </c>
    </row>
    <row r="14" spans="1:5" ht="16.5" x14ac:dyDescent="0.25">
      <c r="A14" s="3">
        <v>10</v>
      </c>
      <c r="B14" s="4" t="s">
        <v>36</v>
      </c>
      <c r="C14" s="8">
        <v>350</v>
      </c>
      <c r="D14" s="6">
        <v>4200</v>
      </c>
      <c r="E14" s="9"/>
    </row>
    <row r="15" spans="1:5" ht="63" customHeight="1" x14ac:dyDescent="0.25">
      <c r="A15" s="3">
        <v>11</v>
      </c>
      <c r="B15" s="4" t="s">
        <v>17</v>
      </c>
      <c r="C15" s="8"/>
      <c r="D15" s="6">
        <v>50000</v>
      </c>
      <c r="E15" s="10" t="s">
        <v>45</v>
      </c>
    </row>
    <row r="16" spans="1:5" ht="16.5" x14ac:dyDescent="0.25">
      <c r="A16" s="3"/>
      <c r="B16" s="4" t="s">
        <v>18</v>
      </c>
      <c r="C16" s="2"/>
      <c r="D16" s="11">
        <f>SUM(D5:D15)</f>
        <v>395560</v>
      </c>
      <c r="E16" s="2"/>
    </row>
    <row r="17" spans="1:6" ht="16.5" x14ac:dyDescent="0.25">
      <c r="A17" s="12"/>
      <c r="B17" s="56" t="s">
        <v>19</v>
      </c>
      <c r="C17" s="56"/>
      <c r="D17" s="56"/>
      <c r="E17" s="56"/>
    </row>
    <row r="18" spans="1:6" ht="49.5" x14ac:dyDescent="0.25">
      <c r="A18" s="4">
        <v>12</v>
      </c>
      <c r="B18" s="4" t="s">
        <v>20</v>
      </c>
      <c r="C18" s="13">
        <v>9600</v>
      </c>
      <c r="D18" s="14">
        <f>C18*17</f>
        <v>163200</v>
      </c>
      <c r="E18" s="15" t="s">
        <v>43</v>
      </c>
    </row>
    <row r="19" spans="1:6" ht="16.5" x14ac:dyDescent="0.25">
      <c r="A19" s="4">
        <v>13</v>
      </c>
      <c r="B19" s="4" t="s">
        <v>21</v>
      </c>
      <c r="C19" s="13"/>
      <c r="D19" s="14">
        <f>1123.14*52</f>
        <v>58403.280000000006</v>
      </c>
      <c r="E19" s="15" t="s">
        <v>42</v>
      </c>
    </row>
    <row r="20" spans="1:6" ht="33" x14ac:dyDescent="0.25">
      <c r="A20" s="4">
        <v>15</v>
      </c>
      <c r="B20" s="16" t="s">
        <v>22</v>
      </c>
      <c r="C20" s="6">
        <v>6000</v>
      </c>
      <c r="D20" s="17">
        <f>C20*12</f>
        <v>72000</v>
      </c>
      <c r="E20" s="4" t="s">
        <v>37</v>
      </c>
    </row>
    <row r="21" spans="1:6" ht="16.5" x14ac:dyDescent="0.25">
      <c r="A21" s="4"/>
      <c r="B21" s="16" t="s">
        <v>18</v>
      </c>
      <c r="C21" s="6"/>
      <c r="D21" s="18">
        <f>SUM(D18:D20)</f>
        <v>293603.28000000003</v>
      </c>
      <c r="E21" s="4"/>
    </row>
    <row r="22" spans="1:6" ht="16.5" x14ac:dyDescent="0.25">
      <c r="A22" s="19"/>
      <c r="B22" s="34" t="s">
        <v>23</v>
      </c>
      <c r="C22" s="20"/>
      <c r="D22" s="21"/>
      <c r="E22" s="22"/>
    </row>
    <row r="23" spans="1:6" ht="33" x14ac:dyDescent="0.25">
      <c r="A23" s="4">
        <v>16</v>
      </c>
      <c r="B23" s="23" t="s">
        <v>24</v>
      </c>
      <c r="C23" s="24">
        <v>12000</v>
      </c>
      <c r="D23" s="25">
        <f>C23*4</f>
        <v>48000</v>
      </c>
      <c r="E23" s="26" t="s">
        <v>44</v>
      </c>
    </row>
    <row r="24" spans="1:6" ht="33" x14ac:dyDescent="0.25">
      <c r="A24" s="4">
        <v>17</v>
      </c>
      <c r="B24" s="27" t="s">
        <v>38</v>
      </c>
      <c r="C24" s="24">
        <v>10000</v>
      </c>
      <c r="D24" s="24">
        <v>120000</v>
      </c>
      <c r="E24" s="29"/>
    </row>
    <row r="25" spans="1:6" ht="33" x14ac:dyDescent="0.25">
      <c r="A25" s="4">
        <v>18</v>
      </c>
      <c r="B25" s="27" t="s">
        <v>25</v>
      </c>
      <c r="C25" s="24">
        <v>2000</v>
      </c>
      <c r="D25" s="24">
        <v>24000</v>
      </c>
      <c r="E25" s="29" t="s">
        <v>47</v>
      </c>
    </row>
    <row r="26" spans="1:6" ht="31.5" customHeight="1" x14ac:dyDescent="0.25">
      <c r="A26" s="4">
        <v>20</v>
      </c>
      <c r="B26" s="30" t="s">
        <v>48</v>
      </c>
      <c r="C26" s="31"/>
      <c r="D26" s="24">
        <v>20000</v>
      </c>
      <c r="E26" s="29" t="s">
        <v>49</v>
      </c>
    </row>
    <row r="27" spans="1:6" ht="72" customHeight="1" x14ac:dyDescent="0.25">
      <c r="A27" s="4">
        <v>21</v>
      </c>
      <c r="B27" s="27" t="s">
        <v>26</v>
      </c>
      <c r="C27" s="24"/>
      <c r="D27" s="24">
        <v>250000</v>
      </c>
      <c r="E27" s="55" t="s">
        <v>51</v>
      </c>
    </row>
    <row r="28" spans="1:6" ht="16.5" x14ac:dyDescent="0.25">
      <c r="A28" s="4"/>
      <c r="B28" s="26" t="s">
        <v>18</v>
      </c>
      <c r="C28" s="31"/>
      <c r="D28" s="32">
        <f>SUM(D23:D27)</f>
        <v>462000</v>
      </c>
      <c r="E28" s="33"/>
    </row>
    <row r="29" spans="1:6" ht="16.5" x14ac:dyDescent="0.25">
      <c r="A29" s="19"/>
      <c r="B29" s="57" t="s">
        <v>27</v>
      </c>
      <c r="C29" s="58"/>
      <c r="D29" s="58"/>
      <c r="E29" s="59"/>
      <c r="F29" s="51"/>
    </row>
    <row r="30" spans="1:6" ht="49.5" x14ac:dyDescent="0.25">
      <c r="A30" s="4">
        <v>22</v>
      </c>
      <c r="B30" s="27" t="s">
        <v>39</v>
      </c>
      <c r="C30" s="24"/>
      <c r="D30" s="24">
        <v>20000</v>
      </c>
      <c r="E30" s="29"/>
    </row>
    <row r="31" spans="1:6" ht="49.5" x14ac:dyDescent="0.25">
      <c r="A31" s="4">
        <v>23</v>
      </c>
      <c r="B31" s="35" t="s">
        <v>28</v>
      </c>
      <c r="C31" s="36"/>
      <c r="D31" s="36">
        <v>40000</v>
      </c>
      <c r="E31" s="37" t="s">
        <v>50</v>
      </c>
    </row>
    <row r="32" spans="1:6" ht="16.5" x14ac:dyDescent="0.25">
      <c r="A32" s="16"/>
      <c r="B32" s="38" t="s">
        <v>18</v>
      </c>
      <c r="C32" s="39"/>
      <c r="D32" s="11">
        <f>SUM(D30:D31)</f>
        <v>60000</v>
      </c>
      <c r="E32" s="37"/>
    </row>
    <row r="33" spans="1:5" ht="16.5" x14ac:dyDescent="0.25">
      <c r="A33" s="60" t="s">
        <v>29</v>
      </c>
      <c r="B33" s="61"/>
      <c r="C33" s="61"/>
      <c r="D33" s="61"/>
      <c r="E33" s="62"/>
    </row>
    <row r="34" spans="1:5" ht="16.5" x14ac:dyDescent="0.25">
      <c r="A34" s="40"/>
      <c r="B34" s="41" t="s">
        <v>30</v>
      </c>
      <c r="C34" s="32"/>
      <c r="D34" s="32">
        <f>D16+D21+D28+D32</f>
        <v>1211163.28</v>
      </c>
      <c r="E34" s="42"/>
    </row>
    <row r="35" spans="1:5" ht="16.5" x14ac:dyDescent="0.25">
      <c r="A35" s="40"/>
      <c r="B35" s="41" t="s">
        <v>31</v>
      </c>
      <c r="C35" s="43">
        <v>1000</v>
      </c>
      <c r="D35" s="32">
        <f>D34/C35</f>
        <v>1211.16328</v>
      </c>
      <c r="E35" s="44"/>
    </row>
    <row r="36" spans="1:5" ht="16.5" x14ac:dyDescent="0.25">
      <c r="A36" s="4"/>
      <c r="B36" s="4"/>
      <c r="C36" s="6"/>
      <c r="D36" s="6" t="s">
        <v>40</v>
      </c>
      <c r="E36" s="45"/>
    </row>
    <row r="37" spans="1:5" ht="16.5" x14ac:dyDescent="0.25">
      <c r="A37" s="63"/>
      <c r="B37" s="64"/>
      <c r="C37" s="64"/>
      <c r="D37" s="64"/>
      <c r="E37" s="65"/>
    </row>
    <row r="38" spans="1:5" ht="16.5" x14ac:dyDescent="0.25">
      <c r="A38" s="46"/>
      <c r="B38" s="47"/>
      <c r="C38" s="28"/>
      <c r="D38" s="53"/>
      <c r="E38" s="26"/>
    </row>
    <row r="39" spans="1:5" ht="15.75" x14ac:dyDescent="0.25">
      <c r="A39" s="46"/>
      <c r="B39" s="48"/>
      <c r="C39" s="46"/>
      <c r="D39" s="54"/>
      <c r="E39" s="46"/>
    </row>
    <row r="40" spans="1:5" ht="15.75" x14ac:dyDescent="0.25">
      <c r="A40" s="49"/>
      <c r="B40" s="50"/>
      <c r="C40" s="49"/>
      <c r="D40" s="52"/>
      <c r="E40" s="49"/>
    </row>
    <row r="41" spans="1:5" ht="15.75" x14ac:dyDescent="0.25">
      <c r="A41" s="49"/>
      <c r="B41" s="50"/>
      <c r="C41" s="49"/>
      <c r="D41" s="52"/>
      <c r="E41" s="49"/>
    </row>
  </sheetData>
  <mergeCells count="10">
    <mergeCell ref="B17:E17"/>
    <mergeCell ref="B29:E29"/>
    <mergeCell ref="A33:E33"/>
    <mergeCell ref="A37:E37"/>
    <mergeCell ref="B1:E1"/>
    <mergeCell ref="A2:A3"/>
    <mergeCell ref="B2:B3"/>
    <mergeCell ref="C2:D2"/>
    <mergeCell ref="E2:E3"/>
    <mergeCell ref="B4:E4"/>
  </mergeCells>
  <printOptions horizontalCentered="1"/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2023-05-25T08:49:54Z</dcterms:modified>
</cp:coreProperties>
</file>